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<sst xmlns="http://schemas.openxmlformats.org/spreadsheetml/2006/main" count="170" uniqueCount="74">
  <si>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P371 – FFECL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</si>
  <si>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</si>
  <si>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</si>
  <si>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</si>
  <si>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</si>
  <si>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</si>
  <si>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</si>
  <si>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</si>
  <si>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</si>
  <si>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</si>
  <si>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</si>
  <si>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</si>
  <si>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</si>
  <si>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</si>
  <si>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</si>
  <si>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</si>
  <si>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</si>
  <si>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</si>
  <si>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</si>
  <si>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</si>
  <si>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</si>
  <si>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</si>
  <si>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</si>
  <si>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</si>
  <si>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</si>
  <si>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</si>
  <si>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</si>
  <si>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</si>
  <si>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</si>
  <si>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</si>
  <si>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</si>
  <si>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</si>
  <si>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</si>
  <si>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</si>
  <si>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</si>
  <si>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</si>
  <si>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</si>
  <si>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</si>
  <si>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</si>
  <si>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</si>
  <si>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</si>
  <si>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</si>
  <si>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</si>
  <si>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</si>
  <si>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</si>
  <si>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</si>
  <si>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</si>
  <si>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</si>
  <si>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</si>
  <si>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</si>
  <si>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</si>
  <si>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</si>
  <si>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</si>
  <si>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Evelyn Namuolo
[name2]
[name3] 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</si>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</sst>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3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4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</v>
      </c>
      <c r="M3" s="13" t="n">
        <f aca="false">L3*$F$8</f>
        <v>0</v>
      </c>
      <c r="N3" s="13" t="n">
        <f aca="false">L3+M3</f>
        <v>84</v>
      </c>
      <c r="P3" s="14" t="n">
        <f aca="false">$P$1*$C3*$K3</f>
        <v>12</v>
      </c>
      <c r="Q3" s="14" t="n">
        <f aca="false">$Q$1*$C3*$K3</f>
        <v>12</v>
      </c>
      <c r="R3" s="14" t="n">
        <f aca="false">$R$1*$C3*$K3</f>
        <v>60</v>
      </c>
      <c r="S3" s="14" t="n">
        <f aca="false">IF((H3=0),"",R3/H3)</f>
        <v>60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</v>
      </c>
      <c r="M4" s="13" t="n">
        <f aca="false">L4*$F$8</f>
        <v>0</v>
      </c>
      <c r="N4" s="13" t="n">
        <f aca="false">L4+M4</f>
        <v>49</v>
      </c>
      <c r="P4" s="14" t="n">
        <f aca="false">$P$1*$C4*$K4</f>
        <v>7</v>
      </c>
      <c r="Q4" s="14" t="n">
        <f aca="false">$Q$1*$C4*$K4</f>
        <v>7</v>
      </c>
      <c r="R4" s="14" t="n">
        <f aca="false">$R$1*$C4*$K4</f>
        <v>35</v>
      </c>
      <c r="S4" s="14" t="n">
        <f aca="false">IF((H4=0),"",R4/H4)</f>
        <v>35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</v>
      </c>
      <c r="M5" s="13" t="n">
        <f aca="false">L5*$F$8</f>
        <v>0</v>
      </c>
      <c r="N5" s="13" t="n">
        <f aca="false">L5+M5</f>
        <v>336</v>
      </c>
      <c r="P5" s="14" t="n">
        <f aca="false">$P$1*$C5*$K5</f>
        <v>48</v>
      </c>
      <c r="Q5" s="14" t="n">
        <f aca="false">$Q$1*$C5*$K5</f>
        <v>48</v>
      </c>
      <c r="R5" s="14" t="n">
        <f aca="false">$R$1*$C5*$K5</f>
        <v>240</v>
      </c>
      <c r="S5" s="14" t="n">
        <f aca="false">IF((H5=0),"",R5/H5)</f>
        <v>24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</v>
      </c>
      <c r="M9" s="20" t="n">
        <f aca="false">SUM(M2:M7)</f>
        <v>0</v>
      </c>
      <c r="N9" s="20" t="n">
        <f aca="false">SUM(N2:N7)</f>
        <v>595</v>
      </c>
      <c r="P9" s="20" t="n">
        <f aca="false">SUM(P2:P7)</f>
        <v>85</v>
      </c>
      <c r="Q9" s="20" t="n">
        <f aca="false">SUM(Q2:Q7)</f>
        <v>85</v>
      </c>
      <c r="R9" s="20" t="n">
        <f aca="false">SUM(R2:R7)</f>
        <v>425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</v>
      </c>
      <c r="D11" s="14" t="n">
        <f aca="false">SUM(D13:D30)</f>
        <v>0</v>
      </c>
      <c r="E11" s="14" t="n">
        <f aca="false">SUM(E13:E30)</f>
        <v>595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</v>
      </c>
      <c r="D13" s="28" t="n">
        <f aca="false">C13*D$10</f>
        <v>0</v>
      </c>
      <c r="E13" s="28" t="n">
        <f aca="false">C13+D13</f>
        <v>595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276.5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2076.48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3235.68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5588.66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36" activeCellId="0" sqref="R3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61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P371 – FFECL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5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</v>
      </c>
      <c r="M3" s="13" t="n">
        <f aca="false">L3*$F$8</f>
        <v>0</v>
      </c>
      <c r="N3" s="13" t="n">
        <f aca="false">L3+M3</f>
        <v>42</v>
      </c>
      <c r="P3" s="14" t="n">
        <f aca="false">$P$1*$C3*$K3</f>
        <v>6</v>
      </c>
      <c r="Q3" s="14" t="n">
        <f aca="false">$Q$1*$C3*$K3</f>
        <v>6</v>
      </c>
      <c r="R3" s="14" t="n">
        <f aca="false">$R$1*$C3*$K3</f>
        <v>30</v>
      </c>
      <c r="S3" s="15" t="n">
        <f aca="false">IF((H3=0),"",R3/H3)</f>
        <v>30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24.5</v>
      </c>
      <c r="M4" s="13" t="n">
        <f aca="false">L4*$F$8</f>
        <v>0</v>
      </c>
      <c r="N4" s="13" t="n">
        <f aca="false">L4+M4</f>
        <v>24.5</v>
      </c>
      <c r="P4" s="14" t="n">
        <f aca="false">$P$1*$C4*$K4</f>
        <v>3.5</v>
      </c>
      <c r="Q4" s="14" t="n">
        <f aca="false">$Q$1*$C4*$K4</f>
        <v>3.5</v>
      </c>
      <c r="R4" s="14" t="n">
        <f aca="false">$R$1*$C4*$K4</f>
        <v>17.5</v>
      </c>
      <c r="S4" s="15" t="n">
        <f aca="false">IF((H4=0),"",R4/H4)</f>
        <v>17.5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1</v>
      </c>
      <c r="I6" s="10" t="n">
        <v>10</v>
      </c>
      <c r="J6" s="11" t="n">
        <f aca="false">H6*I6</f>
        <v>10</v>
      </c>
      <c r="K6" s="12" t="n">
        <f aca="false">H6*I6*I8</f>
        <v>10</v>
      </c>
      <c r="L6" s="13" t="n">
        <f aca="false">$E6*$K6</f>
        <v>84</v>
      </c>
      <c r="M6" s="13" t="n">
        <f aca="false">L6*$F$7</f>
        <v>0</v>
      </c>
      <c r="N6" s="13" t="n">
        <f aca="false">L6+M6</f>
        <v>84</v>
      </c>
      <c r="P6" s="14" t="n">
        <f aca="false">$P$1*$C6*$K6</f>
        <v>12</v>
      </c>
      <c r="Q6" s="14" t="n">
        <f aca="false">$Q$1*$C6*$K6</f>
        <v>12</v>
      </c>
      <c r="R6" s="14" t="n">
        <f aca="false">$R$1*$C6*$K6</f>
        <v>60</v>
      </c>
      <c r="S6" s="15" t="n">
        <f aca="false">IF((H6=0),"",R6/H6)</f>
        <v>60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30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30</v>
      </c>
      <c r="L9" s="20" t="n">
        <f aca="false">SUM(L2:L7)</f>
        <v>276.5</v>
      </c>
      <c r="M9" s="20" t="n">
        <f aca="false">SUM(M2:M7)</f>
        <v>0</v>
      </c>
      <c r="N9" s="20" t="n">
        <f aca="false">SUM(N2:N7)</f>
        <v>276.5</v>
      </c>
      <c r="P9" s="20" t="n">
        <f aca="false">SUM(P2:P7)</f>
        <v>39.5</v>
      </c>
      <c r="Q9" s="20" t="n">
        <f aca="false">SUM(Q2:Q7)</f>
        <v>39.5</v>
      </c>
      <c r="R9" s="20" t="n">
        <f aca="false">SUM(R2:R7)</f>
        <v>197.5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276.5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276.5</v>
      </c>
      <c r="D11" s="14" t="n">
        <f aca="false">SUM(D13:D30)</f>
        <v>0</v>
      </c>
      <c r="E11" s="14" t="n">
        <f aca="false">SUM(E13:E30)</f>
        <v>276.5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276.5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276.5</v>
      </c>
      <c r="D13" s="28" t="n">
        <f aca="false">C13*D$10</f>
        <v>0</v>
      </c>
      <c r="E13" s="28" t="n">
        <f aca="false">C13+D13</f>
        <v>276.5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34" activeCellId="0" sqref="T34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P371 – FFECL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201.6</v>
      </c>
      <c r="M2" s="13" t="n">
        <f aca="false">L2*$F$8</f>
        <v>0</v>
      </c>
      <c r="N2" s="13" t="n">
        <f aca="false">L2+M2</f>
        <v>201.6</v>
      </c>
      <c r="P2" s="14" t="n">
        <f aca="false">$P$1*$C2*$K2</f>
        <v>28.8</v>
      </c>
      <c r="Q2" s="14" t="n">
        <f aca="false">$Q$1*$C2*$K2</f>
        <v>28.8</v>
      </c>
      <c r="R2" s="14" t="n">
        <f aca="false">$R$1*$C2*$K2</f>
        <v>144</v>
      </c>
      <c r="S2" s="14" t="n">
        <f aca="false">IF((H2=0),"",R2/H2)</f>
        <v>144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268.8</v>
      </c>
      <c r="M3" s="13" t="n">
        <f aca="false">L3*$F$8</f>
        <v>0</v>
      </c>
      <c r="N3" s="13" t="n">
        <f aca="false">L3+M3</f>
        <v>268.8</v>
      </c>
      <c r="P3" s="14" t="n">
        <f aca="false">$P$1*$C3*$K3</f>
        <v>38.4</v>
      </c>
      <c r="Q3" s="14" t="n">
        <f aca="false">$Q$1*$C3*$K3</f>
        <v>38.4</v>
      </c>
      <c r="R3" s="14" t="n">
        <f aca="false">$R$1*$C3*$K3</f>
        <v>192</v>
      </c>
      <c r="S3" s="14" t="n">
        <f aca="false">IF((H3=0),"",R3/H3)</f>
        <v>192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235.2</v>
      </c>
      <c r="M4" s="13" t="n">
        <f aca="false">L4*$F$8</f>
        <v>0</v>
      </c>
      <c r="N4" s="13" t="n">
        <f aca="false">L4+M4</f>
        <v>235.2</v>
      </c>
      <c r="P4" s="14" t="n">
        <f aca="false">$P$1*$C4*$K4</f>
        <v>33.6</v>
      </c>
      <c r="Q4" s="14" t="n">
        <f aca="false">$Q$1*$C4*$K4</f>
        <v>33.6</v>
      </c>
      <c r="R4" s="14" t="n">
        <f aca="false">$R$1*$C4*$K4</f>
        <v>168</v>
      </c>
      <c r="S4" s="14" t="n">
        <f aca="false">IF((H4=0),"",R4/H4)</f>
        <v>168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161.28</v>
      </c>
      <c r="M5" s="13" t="n">
        <f aca="false">L5*$F$8</f>
        <v>0</v>
      </c>
      <c r="N5" s="13" t="n">
        <f aca="false">L5+M5</f>
        <v>161.28</v>
      </c>
      <c r="P5" s="14" t="n">
        <f aca="false">$P$1*$C5*$K5</f>
        <v>23.04</v>
      </c>
      <c r="Q5" s="14" t="n">
        <f aca="false">$Q$1*$C5*$K5</f>
        <v>23.04</v>
      </c>
      <c r="R5" s="14" t="n">
        <f aca="false">$R$1*$C5*$K5</f>
        <v>115.2</v>
      </c>
      <c r="S5" s="14" t="n">
        <f aca="false">IF((H5=0),"",R5/H5)</f>
        <v>57.6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144</v>
      </c>
      <c r="L6" s="13" t="n">
        <f aca="false">$E6*$K6</f>
        <v>1209.6</v>
      </c>
      <c r="M6" s="13" t="n">
        <f aca="false">L6*$F$7</f>
        <v>0</v>
      </c>
      <c r="N6" s="13" t="n">
        <f aca="false">L6+M6</f>
        <v>1209.6</v>
      </c>
      <c r="P6" s="14" t="n">
        <f aca="false">$P$1*$C6*$K6</f>
        <v>172.8</v>
      </c>
      <c r="Q6" s="14" t="n">
        <f aca="false">$Q$1*$C6*$K6</f>
        <v>172.8</v>
      </c>
      <c r="R6" s="14" t="n">
        <f aca="false">$R$1*$C6*$K6</f>
        <v>864</v>
      </c>
      <c r="S6" s="15" t="n">
        <f aca="false">IF((H6=0),"",R6/H6)</f>
        <v>288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168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336</v>
      </c>
      <c r="L9" s="20" t="n">
        <f aca="false">SUM(L2:L7)</f>
        <v>2076.48</v>
      </c>
      <c r="M9" s="20" t="n">
        <f aca="false">SUM(M2:M7)</f>
        <v>0</v>
      </c>
      <c r="N9" s="20" t="n">
        <f aca="false">SUM(N2:N7)</f>
        <v>2076.48</v>
      </c>
      <c r="P9" s="20" t="n">
        <f aca="false">SUM(P2:P7)</f>
        <v>296.64</v>
      </c>
      <c r="Q9" s="20" t="n">
        <f aca="false">SUM(Q2:Q7)</f>
        <v>296.64</v>
      </c>
      <c r="R9" s="20" t="n">
        <f aca="false">SUM(R2:R7)</f>
        <v>1483.2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1038.24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2076.48</v>
      </c>
      <c r="D11" s="14" t="n">
        <f aca="false">SUM(D13:D30)</f>
        <v>0</v>
      </c>
      <c r="E11" s="14" t="n">
        <f aca="false">SUM(E13:E30)</f>
        <v>2076.48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1915.2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1038.24</v>
      </c>
      <c r="D13" s="28" t="n">
        <f aca="false">C13*D$10</f>
        <v>0</v>
      </c>
      <c r="E13" s="28" t="n">
        <f aca="false">C13+D13</f>
        <v>1038.24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1038.24</v>
      </c>
      <c r="D14" s="28" t="n">
        <f aca="false">IF(C14="","",C14*D$10)</f>
        <v>0</v>
      </c>
      <c r="E14" s="28" t="n">
        <f aca="false">IF(C14="", "",C14+D14)</f>
        <v>1038.24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P371 – FFECL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302.4</v>
      </c>
      <c r="M2" s="13" t="n">
        <f aca="false">L2*$F$8</f>
        <v>0</v>
      </c>
      <c r="N2" s="13" t="n">
        <f aca="false">L2+M2</f>
        <v>302.4</v>
      </c>
      <c r="P2" s="14" t="n">
        <f aca="false">$P$1*$C2*$K2</f>
        <v>43.2</v>
      </c>
      <c r="Q2" s="14" t="n">
        <f aca="false">$Q$1*$C2*$K2</f>
        <v>43.2</v>
      </c>
      <c r="R2" s="14" t="n">
        <f aca="false">$R$1*$C2*$K2</f>
        <v>216</v>
      </c>
      <c r="S2" s="14" t="n">
        <f aca="false">IF((H2=0),"",R2/H2)</f>
        <v>216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403.2</v>
      </c>
      <c r="M3" s="13" t="n">
        <f aca="false">L3*$F$8</f>
        <v>0</v>
      </c>
      <c r="N3" s="13" t="n">
        <f aca="false">L3+M3</f>
        <v>403.2</v>
      </c>
      <c r="P3" s="14" t="n">
        <f aca="false">$P$1*$C3*$K3</f>
        <v>57.6</v>
      </c>
      <c r="Q3" s="14" t="n">
        <f aca="false">$Q$1*$C3*$K3</f>
        <v>57.6</v>
      </c>
      <c r="R3" s="14" t="n">
        <f aca="false">$R$1*$C3*$K3</f>
        <v>288</v>
      </c>
      <c r="S3" s="14" t="n">
        <f aca="false">IF((H3=0),"",R3/H3)</f>
        <v>288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352.8</v>
      </c>
      <c r="M4" s="13" t="n">
        <f aca="false">L4*$F$8</f>
        <v>0</v>
      </c>
      <c r="N4" s="13" t="n">
        <f aca="false">L4+M4</f>
        <v>352.8</v>
      </c>
      <c r="P4" s="14" t="n">
        <f aca="false">$P$1*$C4*$K4</f>
        <v>50.4</v>
      </c>
      <c r="Q4" s="14" t="n">
        <f aca="false">$Q$1*$C4*$K4</f>
        <v>50.4</v>
      </c>
      <c r="R4" s="14" t="n">
        <f aca="false">$R$1*$C4*$K4</f>
        <v>252</v>
      </c>
      <c r="S4" s="14" t="n">
        <f aca="false">IF((H4=0),"",R4/H4)</f>
        <v>252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362.88</v>
      </c>
      <c r="M5" s="13" t="n">
        <f aca="false">L5*$F$8</f>
        <v>0</v>
      </c>
      <c r="N5" s="13" t="n">
        <f aca="false">L5+M5</f>
        <v>362.88</v>
      </c>
      <c r="P5" s="14" t="n">
        <f aca="false">$P$1*$C5*$K5</f>
        <v>51.84</v>
      </c>
      <c r="Q5" s="14" t="n">
        <f aca="false">$Q$1*$C5*$K5</f>
        <v>51.84</v>
      </c>
      <c r="R5" s="14" t="n">
        <f aca="false">$R$1*$C5*$K5</f>
        <v>259.2</v>
      </c>
      <c r="S5" s="14" t="n">
        <f aca="false">IF((H5=0),"",R5/H5)</f>
        <v>86.4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216</v>
      </c>
      <c r="L6" s="13" t="n">
        <f aca="false">$E6*$K6</f>
        <v>1814.4</v>
      </c>
      <c r="M6" s="13" t="n">
        <f aca="false">L6*$F$7</f>
        <v>0</v>
      </c>
      <c r="N6" s="13" t="n">
        <f aca="false">L6+M6</f>
        <v>1814.4</v>
      </c>
      <c r="P6" s="14" t="n">
        <f aca="false">$P$1*$C6*$K6</f>
        <v>259.2</v>
      </c>
      <c r="Q6" s="14" t="n">
        <f aca="false">$Q$1*$C6*$K6</f>
        <v>259.2</v>
      </c>
      <c r="R6" s="14" t="n">
        <f aca="false">$R$1*$C6*$K6</f>
        <v>1296</v>
      </c>
      <c r="S6" s="15" t="n">
        <f aca="false">IF((H6=0),"",R6/H6)</f>
        <v>432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192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576</v>
      </c>
      <c r="L9" s="20" t="n">
        <f aca="false">SUM(L2:L7)</f>
        <v>3235.68</v>
      </c>
      <c r="M9" s="20" t="n">
        <f aca="false">SUM(M2:M7)</f>
        <v>0</v>
      </c>
      <c r="N9" s="20" t="n">
        <f aca="false">SUM(N2:N7)</f>
        <v>3235.68</v>
      </c>
      <c r="P9" s="20" t="n">
        <f aca="false">SUM(P2:P7)</f>
        <v>462.24</v>
      </c>
      <c r="Q9" s="20" t="n">
        <f aca="false">SUM(Q2:Q7)</f>
        <v>462.24</v>
      </c>
      <c r="R9" s="20" t="n">
        <f aca="false">SUM(R2:R7)</f>
        <v>2311.2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1078.56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3235.68</v>
      </c>
      <c r="D11" s="14" t="n">
        <f aca="false">SUM(D13:D30)</f>
        <v>0</v>
      </c>
      <c r="E11" s="14" t="n">
        <f aca="false">SUM(E13:E30)</f>
        <v>3235.68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2872.8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1078.56</v>
      </c>
      <c r="D13" s="28" t="n">
        <f aca="false">C13*D$10</f>
        <v>0</v>
      </c>
      <c r="E13" s="28" t="n">
        <f aca="false">C13+D13</f>
        <v>1078.56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1078.56</v>
      </c>
      <c r="D14" s="28" t="n">
        <f aca="false">IF(C14="","",C14*D$10)</f>
        <v>0</v>
      </c>
      <c r="E14" s="28" t="n">
        <f aca="false">IF(C14="", "",C14+D14)</f>
        <v>1078.56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1078.56</v>
      </c>
      <c r="D15" s="28" t="n">
        <f aca="false">IF(C15="","",C15*D$10)</f>
        <v>0</v>
      </c>
      <c r="E15" s="28" t="n">
        <f aca="false">IF(C15="", "",C15+D15)</f>
        <v>1078.56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I12" activeCellId="0" sqref="I1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34" t="n">
        <f aca="false">'PHC Service Costs Calculator'!G2</f>
        <v>12.6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5" t="n">
        <f aca="false">C2*SUM(D2:I2)</f>
        <v>630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34" t="n">
        <f aca="false">'PHC Service Costs Calculator'!G3</f>
        <v>8.4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5" t="n">
        <f aca="false">C3*SUM(D3:I3)</f>
        <v>714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34" t="n">
        <f aca="false">'PHC Service Costs Calculator'!G4</f>
        <v>4.9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5" t="n">
        <f aca="false">C4*SUM(D4:I4)</f>
        <v>612.5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34" t="n">
        <f aca="false">'PHC Service Costs Calculator'!G5</f>
        <v>1.68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5" t="n">
        <f aca="false">C5*SUM(D5:I5)</f>
        <v>524.16</v>
      </c>
      <c r="K5" s="14"/>
    </row>
    <row r="6" customFormat="false" ht="36.85" hidden="false" customHeight="false" outlineLevel="0" collapsed="false">
      <c r="A6" s="1" t="s">
        <v>52</v>
      </c>
      <c r="B6" s="5" t="s">
        <v>53</v>
      </c>
      <c r="C6" s="34" t="n">
        <f aca="false">'PHC Service Costs Calculator'!G6</f>
        <v>8.4</v>
      </c>
      <c r="D6" s="1" t="n">
        <v>10</v>
      </c>
      <c r="E6" s="1" t="n">
        <v>72</v>
      </c>
      <c r="F6" s="1" t="n">
        <v>72</v>
      </c>
      <c r="G6" s="1" t="n">
        <v>72</v>
      </c>
      <c r="H6" s="1" t="n">
        <v>72</v>
      </c>
      <c r="I6" s="1" t="n">
        <v>72</v>
      </c>
      <c r="J6" s="35" t="n">
        <f aca="false">C6*SUM(D6:I6)</f>
        <v>3108</v>
      </c>
      <c r="K6" s="14"/>
    </row>
    <row r="7" customFormat="false" ht="13.8" hidden="false" customHeight="false" outlineLevel="0" collapsed="false">
      <c r="D7" s="14" t="n">
        <f aca="false">SUMPRODUCT($C2:$C6,D2:D6)</f>
        <v>276.5</v>
      </c>
      <c r="E7" s="14" t="n">
        <f aca="false">SUMPRODUCT($C2:$C6,E2:E6)</f>
        <v>1038.24</v>
      </c>
      <c r="F7" s="14" t="n">
        <f aca="false">SUMPRODUCT($C2:$C6,F2:F6)</f>
        <v>1038.24</v>
      </c>
      <c r="G7" s="14" t="n">
        <f aca="false">SUMPRODUCT($C2:$C6,G2:G6)</f>
        <v>1078.56</v>
      </c>
      <c r="H7" s="14" t="n">
        <f aca="false">SUMPRODUCT($C2:$C6,H2:H6)</f>
        <v>1078.56</v>
      </c>
      <c r="I7" s="14" t="n">
        <f aca="false">SUMPRODUCT($C2:$C6,I2:I6)</f>
        <v>1078.56</v>
      </c>
      <c r="J7" s="35" t="n">
        <f aca="false">SUM(J2:J6)</f>
        <v>5588.66</v>
      </c>
    </row>
    <row r="8" customFormat="false" ht="13.8" hidden="false" customHeight="false" outlineLevel="0" collapsed="false">
      <c r="D8" s="36" t="s">
        <v>54</v>
      </c>
      <c r="E8" s="37" t="s">
        <v>31</v>
      </c>
      <c r="F8" s="37"/>
      <c r="G8" s="37" t="s">
        <v>32</v>
      </c>
      <c r="H8" s="37"/>
      <c r="I8" s="37"/>
      <c r="J8" s="14"/>
      <c r="K8" s="35" t="n">
        <f aca="false">SUM(D7:I7)</f>
        <v>5588.66</v>
      </c>
    </row>
    <row r="9" customFormat="false" ht="13.8" hidden="false" customHeight="false" outlineLevel="0" collapsed="false">
      <c r="D9" s="38" t="n">
        <f aca="false">D7</f>
        <v>276.5</v>
      </c>
      <c r="E9" s="38" t="n">
        <f aca="false">E7+F7</f>
        <v>2076.48</v>
      </c>
      <c r="F9" s="38"/>
      <c r="G9" s="39" t="n">
        <f aca="false">G7+H7+I7</f>
        <v>3235.68</v>
      </c>
      <c r="H9" s="39"/>
      <c r="I9" s="39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6" activeCellId="0" sqref="D6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5" t="n">
        <v>1900</v>
      </c>
    </row>
    <row r="2" customFormat="false" ht="13.8" hidden="false" customHeight="false" outlineLevel="0" collapsed="false">
      <c r="A2" s="1" t="s">
        <v>56</v>
      </c>
      <c r="B2" s="40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40" t="n">
        <f aca="false">'7 Day Review'!N9</f>
        <v>276.5</v>
      </c>
    </row>
    <row r="4" customFormat="false" ht="13.8" hidden="false" customHeight="false" outlineLevel="0" collapsed="false">
      <c r="A4" s="1" t="s">
        <v>31</v>
      </c>
      <c r="B4" s="40" t="n">
        <f aca="false">'PHC Service Setup'!N9</f>
        <v>2076.48</v>
      </c>
    </row>
    <row r="5" customFormat="false" ht="13.8" hidden="false" customHeight="false" outlineLevel="0" collapsed="false">
      <c r="A5" s="1" t="s">
        <v>32</v>
      </c>
      <c r="B5" s="40" t="n">
        <f aca="false">Continuation!N9</f>
        <v>3235.68</v>
      </c>
    </row>
    <row r="6" customFormat="false" ht="13.8" hidden="false" customHeight="false" outlineLevel="0" collapsed="false">
      <c r="A6" s="1" t="s">
        <v>58</v>
      </c>
      <c r="B6" s="15" t="n">
        <v>1000</v>
      </c>
    </row>
    <row r="8" customFormat="false" ht="13.8" hidden="false" customHeight="false" outlineLevel="0" collapsed="false">
      <c r="B8" s="15" t="n">
        <f aca="false">SUM(B1:B6)</f>
        <v>9930.66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1" width="20.43"/>
    <col collapsed="false" customWidth="true" hidden="false" outlineLevel="0" max="2" min="2" style="41" width="26.32"/>
    <col collapsed="false" customWidth="false" hidden="false" outlineLevel="0" max="3" min="3" style="41" width="11.53"/>
    <col collapsed="false" customWidth="false" hidden="false" outlineLevel="0" max="6" min="4" style="42" width="11.53"/>
    <col collapsed="false" customWidth="true" hidden="false" outlineLevel="0" max="7" min="7" style="42" width="44.13"/>
    <col collapsed="false" customWidth="false" hidden="false" outlineLevel="0" max="16384" min="8" style="42" width="11.53"/>
  </cols>
  <sheetData>
    <row r="1" customFormat="false" ht="12.8" hidden="false" customHeight="false" outlineLevel="0" collapsed="false">
      <c r="A1" s="41" t="s">
        <v>59</v>
      </c>
      <c r="B1" s="41" t="s">
        <v>60</v>
      </c>
      <c r="C1" s="41" t="s">
        <v>61</v>
      </c>
      <c r="D1" s="42" t="s">
        <v>62</v>
      </c>
      <c r="E1" s="42" t="s">
        <v>63</v>
      </c>
      <c r="F1" s="42" t="s">
        <v>33</v>
      </c>
    </row>
    <row r="2" customFormat="false" ht="21.4" hidden="false" customHeight="false" outlineLevel="0" collapsed="false">
      <c r="A2" s="41" t="s">
        <v>64</v>
      </c>
      <c r="B2" s="41" t="s">
        <v>65</v>
      </c>
      <c r="C2" s="41" t="s">
        <v>66</v>
      </c>
      <c r="D2" s="42" t="n">
        <v>5</v>
      </c>
      <c r="E2" s="42" t="n">
        <v>144.4</v>
      </c>
      <c r="F2" s="42" t="n">
        <f aca="false">E2*D2</f>
        <v>722</v>
      </c>
      <c r="G2" s="42" t="s">
        <v>67</v>
      </c>
    </row>
    <row r="3" customFormat="false" ht="12.8" hidden="false" customHeight="false" outlineLevel="0" collapsed="false">
      <c r="A3" s="41" t="s">
        <v>68</v>
      </c>
      <c r="B3" s="41" t="s">
        <v>69</v>
      </c>
      <c r="C3" s="41" t="s">
        <v>70</v>
      </c>
      <c r="D3" s="42" t="n">
        <v>5</v>
      </c>
      <c r="E3" s="42" t="n">
        <v>96</v>
      </c>
      <c r="F3" s="42" t="n">
        <f aca="false">E3*D3</f>
        <v>480</v>
      </c>
      <c r="G3" s="42" t="s">
        <v>71</v>
      </c>
    </row>
    <row r="4" customFormat="false" ht="21.4" hidden="false" customHeight="false" outlineLevel="0" collapsed="false">
      <c r="A4" s="41" t="s">
        <v>72</v>
      </c>
      <c r="B4" s="41" t="s">
        <v>73</v>
      </c>
      <c r="D4" s="42" t="n">
        <v>1</v>
      </c>
      <c r="E4" s="42" t="n">
        <v>240</v>
      </c>
      <c r="F4" s="42" t="n">
        <f aca="false">E4*D4</f>
        <v>240</v>
      </c>
    </row>
    <row r="6" customFormat="false" ht="12.8" hidden="false" customHeight="false" outlineLevel="0" collapsed="false">
      <c r="F6" s="42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2026-03-19T17:31:52Z</cp:lastPrinted>
  <dcterms:modified xsi:type="dcterms:W3CDTF">2026-03-19T17:33:48Z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